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2980" windowHeight="11904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95" i="1"/>
  <c r="K95"/>
  <c r="E95"/>
  <c r="B95"/>
  <c r="M94"/>
  <c r="K94"/>
  <c r="E94"/>
  <c r="B94"/>
  <c r="M93"/>
  <c r="K93"/>
  <c r="E93"/>
  <c r="B93"/>
  <c r="M92"/>
  <c r="K92"/>
  <c r="E92"/>
  <c r="B92"/>
  <c r="M91"/>
  <c r="K91"/>
  <c r="E91"/>
  <c r="B91"/>
  <c r="M90"/>
  <c r="K90"/>
  <c r="E90"/>
  <c r="B90"/>
  <c r="M89"/>
  <c r="K89"/>
  <c r="E89"/>
  <c r="B89"/>
  <c r="M88"/>
  <c r="K88"/>
  <c r="E88"/>
  <c r="B88"/>
  <c r="M87"/>
  <c r="K87"/>
  <c r="E87"/>
  <c r="B87"/>
  <c r="M86"/>
  <c r="K86"/>
  <c r="E86"/>
  <c r="B86"/>
  <c r="M85"/>
  <c r="K85"/>
  <c r="E85"/>
  <c r="B85"/>
  <c r="M84"/>
  <c r="K84"/>
  <c r="E84"/>
  <c r="B84"/>
  <c r="M83"/>
  <c r="K83"/>
  <c r="E83"/>
  <c r="B83"/>
  <c r="M82"/>
  <c r="K82"/>
  <c r="E82"/>
  <c r="B82"/>
  <c r="M81"/>
  <c r="K81"/>
  <c r="E81"/>
  <c r="B81"/>
  <c r="M80"/>
  <c r="K80"/>
  <c r="E80"/>
  <c r="B80"/>
  <c r="M79"/>
  <c r="K79"/>
  <c r="E79"/>
  <c r="B79"/>
  <c r="M78"/>
  <c r="K78"/>
  <c r="E78"/>
  <c r="B78"/>
  <c r="M77"/>
  <c r="K77"/>
  <c r="E77"/>
  <c r="B77"/>
  <c r="M76"/>
  <c r="K76"/>
  <c r="E76"/>
  <c r="B76"/>
  <c r="M75"/>
  <c r="K75"/>
  <c r="E75"/>
  <c r="B75"/>
  <c r="M74"/>
  <c r="K74"/>
  <c r="E74"/>
  <c r="B74"/>
  <c r="M73"/>
  <c r="K73"/>
  <c r="E73"/>
  <c r="B73"/>
  <c r="M72"/>
  <c r="K72"/>
  <c r="E72"/>
  <c r="B72"/>
  <c r="M71"/>
  <c r="K71"/>
  <c r="E71"/>
  <c r="B71"/>
  <c r="M70"/>
  <c r="K70"/>
  <c r="E70"/>
  <c r="B70"/>
  <c r="M69"/>
  <c r="K69"/>
  <c r="E69"/>
  <c r="B69"/>
  <c r="M68"/>
  <c r="K68"/>
  <c r="E68"/>
  <c r="B68"/>
  <c r="M67"/>
  <c r="K67"/>
  <c r="E67"/>
  <c r="B67"/>
  <c r="M66"/>
  <c r="K66"/>
  <c r="E66"/>
  <c r="B6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<sst xmlns="http://schemas.openxmlformats.org/spreadsheetml/2006/main" count="162" uniqueCount="41">
  <si>
    <t>Выборы депутатов Государственной Думы Федерального Собрания Российской Федерации восьмого созыва</t>
  </si>
  <si>
    <t>Ростовская область – Таганрогский (№ 151)</t>
  </si>
  <si>
    <t>По состоянию на 16.09.2021</t>
  </si>
  <si>
    <t>В тыс. руб.</t>
  </si>
  <si>
    <t>1</t>
  </si>
  <si>
    <t>1.</t>
  </si>
  <si>
    <t>09.09.2021</t>
  </si>
  <si>
    <t/>
  </si>
  <si>
    <t>10.08.2021</t>
  </si>
  <si>
    <t>2.</t>
  </si>
  <si>
    <t>3.</t>
  </si>
  <si>
    <t>02.08.2021</t>
  </si>
  <si>
    <t>30.08.2021</t>
  </si>
  <si>
    <t>4.</t>
  </si>
  <si>
    <t>5.</t>
  </si>
  <si>
    <t>14.09.2021</t>
  </si>
  <si>
    <t>10.09.2021</t>
  </si>
  <si>
    <t>08.09.2021</t>
  </si>
  <si>
    <t>13.09.2021</t>
  </si>
  <si>
    <t>12.09.2021</t>
  </si>
  <si>
    <t>30.07.2021</t>
  </si>
  <si>
    <t>24.08.2021</t>
  </si>
  <si>
    <t>03.09.2021</t>
  </si>
  <si>
    <t>06.08.2021</t>
  </si>
  <si>
    <t>25.08.2021</t>
  </si>
  <si>
    <t>20.07.2021</t>
  </si>
  <si>
    <t>17.08.2021</t>
  </si>
  <si>
    <t>02.09.2021</t>
  </si>
  <si>
    <t>16.08.2021</t>
  </si>
  <si>
    <t>06.09.2021</t>
  </si>
  <si>
    <t>09.08.2021</t>
  </si>
  <si>
    <t>6.</t>
  </si>
  <si>
    <t>7.</t>
  </si>
  <si>
    <t>24.07.2021</t>
  </si>
  <si>
    <t>05.08.2021</t>
  </si>
  <si>
    <t>22.07.2021</t>
  </si>
  <si>
    <t>04.08.2021</t>
  </si>
  <si>
    <t>18.08.2021</t>
  </si>
  <si>
    <t>8.</t>
  </si>
  <si>
    <t>13.08.2021</t>
  </si>
  <si>
    <t>СВЕДЕНИЯ 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</si>
</sst>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6"/>
  <sheetViews>
    <sheetView tabSelected="1" topLeftCell="A89" workbookViewId="0">
      <selection activeCell="A92" sqref="A92:XFD92"/>
    </sheetView>
  </sheetViews>
  <sheetFormatPr defaultRowHeight="14.4"/>
  <cols>
    <col min="1" max="1" width="2.88671875" customWidth="1"/>
    <col min="2" max="2" width="13.44140625" customWidth="1"/>
    <col min="3" max="3" width="12" customWidth="1"/>
    <col min="4" max="4" width="9.6640625" customWidth="1"/>
    <col min="5" max="5" width="12.21875" customWidth="1"/>
    <col min="6" max="6" width="9.33203125" customWidth="1"/>
    <col min="7" max="7" width="5.5546875" customWidth="1"/>
    <col min="8" max="8" width="15.109375" customWidth="1"/>
    <col min="9" max="9" width="12.77734375" customWidth="1"/>
    <col min="10" max="10" width="9.5546875" customWidth="1"/>
    <col min="11" max="11" width="30.21875" customWidth="1"/>
    <col min="12" max="12" width="9.88671875" customWidth="1"/>
    <col min="13" max="13" width="20.88671875" customWidth="1"/>
    <col min="14" max="14" width="8.88671875" customWidth="1"/>
  </cols>
  <sheetData>
    <row r="1" spans="1:14" ht="54.6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.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6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>
      <c r="M4" s="4" t="s">
        <v>2</v>
      </c>
    </row>
    <row r="5" spans="1:14">
      <c r="M5" s="4" t="s">
        <v>3</v>
      </c>
    </row>
    <row r="6" spans="1:14" ht="24" customHeight="1">
      <c r="A6" s="5" t="str">
        <f t="shared" ref="A6:A9" si="0">"№
п/п"</f>
        <v>№
п/п</v>
      </c>
      <c r="B6" s="5" t="str">
        <f t="shared" ref="B6:B9" si="1">"Фамилия, имя, отчество кандидата"</f>
        <v>Фамилия, имя, отчество кандидата</v>
      </c>
      <c r="C6" s="8" t="str">
        <f t="shared" ref="C6:G6" si="2">"Поступило средств"</f>
        <v>Поступило средств</v>
      </c>
      <c r="D6" s="9"/>
      <c r="E6" s="9"/>
      <c r="F6" s="9"/>
      <c r="G6" s="10"/>
      <c r="H6" s="8" t="str">
        <f t="shared" ref="H6:K6" si="3">"Израсходовано средств"</f>
        <v>Израсходовано средств</v>
      </c>
      <c r="I6" s="9"/>
      <c r="J6" s="9"/>
      <c r="K6" s="10"/>
      <c r="L6" s="8" t="str">
        <f t="shared" ref="L6:M6" si="4">"Возвращено средств"</f>
        <v>Возвращено средств</v>
      </c>
      <c r="M6" s="10"/>
    </row>
    <row r="7" spans="1:14" ht="51" customHeight="1">
      <c r="A7" s="6"/>
      <c r="B7" s="6"/>
      <c r="C7" s="5" t="str">
        <f t="shared" ref="C7:C9" si="5">"всего"</f>
        <v>всего</v>
      </c>
      <c r="D7" s="8" t="str">
        <f t="shared" ref="D7:G7" si="6">"из них"</f>
        <v>из них</v>
      </c>
      <c r="E7" s="9"/>
      <c r="F7" s="9"/>
      <c r="G7" s="10"/>
      <c r="H7" s="5" t="str">
        <f t="shared" ref="H7:H9" si="7">"всего"</f>
        <v>всего</v>
      </c>
      <c r="I7" s="8" t="str">
        <f t="shared" ref="I7:K7" si="8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J7" s="9"/>
      <c r="K7" s="10"/>
      <c r="L7" s="5" t="str">
        <f t="shared" ref="L7:L9" si="9">"сумма, тыс. руб."</f>
        <v>сумма, тыс. руб.</v>
      </c>
      <c r="M7" s="5" t="str">
        <f t="shared" ref="M7:M9" si="10">"основание возврата"</f>
        <v>основание возврата</v>
      </c>
      <c r="N7" s="3"/>
    </row>
    <row r="8" spans="1:14" ht="70.05" customHeight="1">
      <c r="A8" s="6"/>
      <c r="B8" s="6"/>
      <c r="C8" s="6"/>
      <c r="D8" s="8" t="str">
        <f t="shared" ref="D8:E8" si="11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E8" s="10"/>
      <c r="F8" s="8" t="str">
        <f t="shared" ref="F8:G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10"/>
      <c r="H8" s="6"/>
      <c r="I8" s="5" t="str">
        <f t="shared" ref="I8:I9" si="13">"дата операции"</f>
        <v>дата операции</v>
      </c>
      <c r="J8" s="5" t="str">
        <f t="shared" ref="J8:J9" si="14">"сумма, тыс. руб."</f>
        <v>сумма, тыс. руб.</v>
      </c>
      <c r="K8" s="5" t="str">
        <f t="shared" ref="K8:K9" si="15">"назначение платежа"</f>
        <v>назначение платежа</v>
      </c>
      <c r="L8" s="6"/>
      <c r="M8" s="6"/>
      <c r="N8" s="3"/>
    </row>
    <row r="9" spans="1:14" ht="57.6" customHeight="1">
      <c r="A9" s="7"/>
      <c r="B9" s="7"/>
      <c r="C9" s="7"/>
      <c r="D9" s="11" t="str">
        <f>"сумма, тыс. руб."</f>
        <v>сумма, тыс. руб.</v>
      </c>
      <c r="E9" s="11" t="str">
        <f>"наименование юридического лица"</f>
        <v>наименование юридического лица</v>
      </c>
      <c r="F9" s="11" t="str">
        <f>"сумма, тыс. руб."</f>
        <v>сумма, тыс. руб.</v>
      </c>
      <c r="G9" s="11" t="str">
        <f>"кол-во граждан"</f>
        <v>кол-во граждан</v>
      </c>
      <c r="H9" s="7"/>
      <c r="I9" s="7"/>
      <c r="J9" s="7"/>
      <c r="K9" s="7"/>
      <c r="L9" s="7"/>
      <c r="M9" s="7"/>
      <c r="N9" s="3"/>
    </row>
    <row r="10" spans="1:14">
      <c r="A10" s="13" t="s">
        <v>4</v>
      </c>
      <c r="B10" s="11" t="str">
        <f>"2"</f>
        <v>2</v>
      </c>
      <c r="C10" s="11" t="str">
        <f>"3"</f>
        <v>3</v>
      </c>
      <c r="D10" s="11" t="str">
        <f>"4"</f>
        <v>4</v>
      </c>
      <c r="E10" s="11" t="str">
        <f>"5"</f>
        <v>5</v>
      </c>
      <c r="F10" s="11" t="str">
        <f>"6"</f>
        <v>6</v>
      </c>
      <c r="G10" s="11" t="str">
        <f>"7"</f>
        <v>7</v>
      </c>
      <c r="H10" s="11" t="str">
        <f>"8"</f>
        <v>8</v>
      </c>
      <c r="I10" s="11" t="str">
        <f>"9"</f>
        <v>9</v>
      </c>
      <c r="J10" s="11" t="str">
        <f>"10"</f>
        <v>10</v>
      </c>
      <c r="K10" s="11" t="str">
        <f>"11"</f>
        <v>11</v>
      </c>
      <c r="L10" s="11" t="str">
        <f>"12"</f>
        <v>12</v>
      </c>
      <c r="M10" s="11" t="str">
        <f>"13"</f>
        <v>13</v>
      </c>
      <c r="N10" s="3"/>
    </row>
    <row r="11" spans="1:14" ht="96.6" customHeight="1">
      <c r="A11" s="14" t="s">
        <v>5</v>
      </c>
      <c r="B11" s="15" t="str">
        <f>"Анисимов Николай Вячеславович"</f>
        <v>Анисимов Николай Вячеславович</v>
      </c>
      <c r="C11" s="16"/>
      <c r="D11" s="16"/>
      <c r="E11" s="15" t="str">
        <f>""</f>
        <v/>
      </c>
      <c r="F11" s="16"/>
      <c r="G11" s="17"/>
      <c r="H11" s="16"/>
      <c r="I11" s="18" t="s">
        <v>6</v>
      </c>
      <c r="J11" s="16">
        <v>240</v>
      </c>
      <c r="K11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1" s="16"/>
      <c r="M11" s="15" t="str">
        <f>""</f>
        <v/>
      </c>
      <c r="N11" s="12"/>
    </row>
    <row r="12" spans="1:14" ht="93" customHeight="1">
      <c r="A12" s="14" t="s">
        <v>7</v>
      </c>
      <c r="B12" s="15" t="str">
        <f>""</f>
        <v/>
      </c>
      <c r="C12" s="16"/>
      <c r="D12" s="16"/>
      <c r="E12" s="15" t="str">
        <f>""</f>
        <v/>
      </c>
      <c r="F12" s="16"/>
      <c r="G12" s="17"/>
      <c r="H12" s="16"/>
      <c r="I12" s="18" t="s">
        <v>8</v>
      </c>
      <c r="J12" s="16">
        <v>107.63</v>
      </c>
      <c r="K12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2" s="16"/>
      <c r="M12" s="15" t="str">
        <f>""</f>
        <v/>
      </c>
      <c r="N12" s="3"/>
    </row>
    <row r="13" spans="1:14" ht="90.6" customHeight="1">
      <c r="A13" s="14" t="s">
        <v>7</v>
      </c>
      <c r="B13" s="15" t="str">
        <f>""</f>
        <v/>
      </c>
      <c r="C13" s="16"/>
      <c r="D13" s="16"/>
      <c r="E13" s="15" t="str">
        <f>""</f>
        <v/>
      </c>
      <c r="F13" s="16"/>
      <c r="G13" s="17"/>
      <c r="H13" s="16"/>
      <c r="I13" s="18" t="s">
        <v>8</v>
      </c>
      <c r="J13" s="16">
        <v>104</v>
      </c>
      <c r="K13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3" s="16"/>
      <c r="M13" s="15" t="str">
        <f>""</f>
        <v/>
      </c>
      <c r="N13" s="3"/>
    </row>
    <row r="14" spans="1:14" ht="28.8" customHeight="1">
      <c r="A14" s="13" t="s">
        <v>7</v>
      </c>
      <c r="B14" s="19" t="str">
        <f>"Итого по кандидату"</f>
        <v>Итого по кандидату</v>
      </c>
      <c r="C14" s="20">
        <v>852</v>
      </c>
      <c r="D14" s="20">
        <v>0</v>
      </c>
      <c r="E14" s="19" t="str">
        <f>""</f>
        <v/>
      </c>
      <c r="F14" s="20">
        <v>0</v>
      </c>
      <c r="G14" s="21"/>
      <c r="H14" s="20">
        <v>852</v>
      </c>
      <c r="I14" s="22"/>
      <c r="J14" s="20">
        <v>451.63</v>
      </c>
      <c r="K14" s="19" t="str">
        <f>""</f>
        <v/>
      </c>
      <c r="L14" s="20">
        <v>0</v>
      </c>
      <c r="M14" s="19" t="str">
        <f>""</f>
        <v/>
      </c>
      <c r="N14" s="3"/>
    </row>
    <row r="15" spans="1:14" ht="43.2" customHeight="1">
      <c r="A15" s="14" t="s">
        <v>9</v>
      </c>
      <c r="B15" s="15" t="str">
        <f>"Берадзе Владимир Михайлович"</f>
        <v>Берадзе Владимир Михайлович</v>
      </c>
      <c r="C15" s="16"/>
      <c r="D15" s="16"/>
      <c r="E15" s="15" t="str">
        <f>""</f>
        <v/>
      </c>
      <c r="F15" s="16"/>
      <c r="G15" s="17"/>
      <c r="H15" s="16"/>
      <c r="I15" s="18"/>
      <c r="J15" s="16"/>
      <c r="K15" s="15" t="str">
        <f>""</f>
        <v/>
      </c>
      <c r="L15" s="16">
        <v>11.68</v>
      </c>
      <c r="M15" s="15" t="str">
        <f>"Перечисление денежных средств в доход бюджета"</f>
        <v>Перечисление денежных средств в доход бюджета</v>
      </c>
      <c r="N15" s="12"/>
    </row>
    <row r="16" spans="1:14" ht="81" customHeight="1">
      <c r="A16" s="14" t="s">
        <v>7</v>
      </c>
      <c r="B16" s="15" t="str">
        <f>""</f>
        <v/>
      </c>
      <c r="C16" s="16"/>
      <c r="D16" s="16"/>
      <c r="E16" s="15" t="str">
        <f>""</f>
        <v/>
      </c>
      <c r="F16" s="16"/>
      <c r="G16" s="17"/>
      <c r="H16" s="16"/>
      <c r="I16" s="18"/>
      <c r="J16" s="16"/>
      <c r="K16" s="15" t="str">
        <f>""</f>
        <v/>
      </c>
      <c r="L16" s="16">
        <v>3.39</v>
      </c>
      <c r="M16" s="15" t="str">
        <f>"Возврат из избирательного фонда  собственных средств, поступивших в установленном порядке, кандидату"</f>
        <v>Возврат из избирательного фонда  собственных средств, поступивших в установленном порядке, кандидату</v>
      </c>
      <c r="N16" s="12"/>
    </row>
    <row r="17" spans="1:14" ht="28.8" customHeight="1">
      <c r="A17" s="13" t="s">
        <v>7</v>
      </c>
      <c r="B17" s="19" t="str">
        <f>"Итого по кандидату"</f>
        <v>Итого по кандидату</v>
      </c>
      <c r="C17" s="20">
        <v>124.94</v>
      </c>
      <c r="D17" s="20">
        <v>0</v>
      </c>
      <c r="E17" s="19" t="str">
        <f>""</f>
        <v/>
      </c>
      <c r="F17" s="20">
        <v>0</v>
      </c>
      <c r="G17" s="21"/>
      <c r="H17" s="20">
        <v>109.87</v>
      </c>
      <c r="I17" s="22"/>
      <c r="J17" s="20">
        <v>0</v>
      </c>
      <c r="K17" s="19" t="str">
        <f>""</f>
        <v/>
      </c>
      <c r="L17" s="20">
        <v>15.07</v>
      </c>
      <c r="M17" s="19" t="str">
        <f>""</f>
        <v/>
      </c>
      <c r="N17" s="12"/>
    </row>
    <row r="18" spans="1:14" ht="92.4" customHeight="1">
      <c r="A18" s="14" t="s">
        <v>10</v>
      </c>
      <c r="B18" s="15" t="str">
        <f>"Бессонов Евгений Иванович"</f>
        <v>Бессонов Евгений Иванович</v>
      </c>
      <c r="C18" s="16"/>
      <c r="D18" s="16"/>
      <c r="E18" s="15" t="str">
        <f>""</f>
        <v/>
      </c>
      <c r="F18" s="16"/>
      <c r="G18" s="17"/>
      <c r="H18" s="16"/>
      <c r="I18" s="18" t="s">
        <v>11</v>
      </c>
      <c r="J18" s="16">
        <v>172</v>
      </c>
      <c r="K18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8" s="16"/>
      <c r="M18" s="15" t="str">
        <f>""</f>
        <v/>
      </c>
      <c r="N18" s="12"/>
    </row>
    <row r="19" spans="1:14" ht="43.2" customHeight="1">
      <c r="A19" s="14" t="s">
        <v>7</v>
      </c>
      <c r="B19" s="15" t="str">
        <f>""</f>
        <v/>
      </c>
      <c r="C19" s="16"/>
      <c r="D19" s="16"/>
      <c r="E19" s="15" t="str">
        <f>""</f>
        <v/>
      </c>
      <c r="F19" s="16"/>
      <c r="G19" s="17"/>
      <c r="H19" s="16"/>
      <c r="I19" s="18" t="s">
        <v>12</v>
      </c>
      <c r="J19" s="16">
        <v>101.4</v>
      </c>
      <c r="K19" s="15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19" s="16"/>
      <c r="M19" s="15" t="str">
        <f>""</f>
        <v/>
      </c>
      <c r="N19" s="3"/>
    </row>
    <row r="20" spans="1:14" ht="43.2" customHeight="1">
      <c r="A20" s="14" t="s">
        <v>7</v>
      </c>
      <c r="B20" s="15" t="str">
        <f>""</f>
        <v/>
      </c>
      <c r="C20" s="16"/>
      <c r="D20" s="16"/>
      <c r="E20" s="15" t="str">
        <f>""</f>
        <v/>
      </c>
      <c r="F20" s="16"/>
      <c r="G20" s="17"/>
      <c r="H20" s="16"/>
      <c r="I20" s="18" t="s">
        <v>12</v>
      </c>
      <c r="J20" s="16">
        <v>101.4</v>
      </c>
      <c r="K20" s="15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20" s="16"/>
      <c r="M20" s="15" t="str">
        <f>""</f>
        <v/>
      </c>
      <c r="N20" s="3"/>
    </row>
    <row r="21" spans="1:14" ht="43.2" customHeight="1">
      <c r="A21" s="14" t="s">
        <v>7</v>
      </c>
      <c r="B21" s="15" t="str">
        <f>""</f>
        <v/>
      </c>
      <c r="C21" s="16"/>
      <c r="D21" s="16"/>
      <c r="E21" s="15" t="str">
        <f>""</f>
        <v/>
      </c>
      <c r="F21" s="16"/>
      <c r="G21" s="17"/>
      <c r="H21" s="16"/>
      <c r="I21" s="18" t="s">
        <v>12</v>
      </c>
      <c r="J21" s="16">
        <v>100.1</v>
      </c>
      <c r="K21" s="15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21" s="16"/>
      <c r="M21" s="15" t="str">
        <f>""</f>
        <v/>
      </c>
      <c r="N21" s="3"/>
    </row>
    <row r="22" spans="1:14" ht="28.8" customHeight="1">
      <c r="A22" s="13" t="s">
        <v>7</v>
      </c>
      <c r="B22" s="19" t="str">
        <f>"Итого по кандидату"</f>
        <v>Итого по кандидату</v>
      </c>
      <c r="C22" s="20">
        <v>1103.74</v>
      </c>
      <c r="D22" s="20">
        <v>0</v>
      </c>
      <c r="E22" s="19" t="str">
        <f>""</f>
        <v/>
      </c>
      <c r="F22" s="20">
        <v>0</v>
      </c>
      <c r="G22" s="21"/>
      <c r="H22" s="20">
        <v>1103.74</v>
      </c>
      <c r="I22" s="22"/>
      <c r="J22" s="20">
        <v>474.9</v>
      </c>
      <c r="K22" s="19" t="str">
        <f>""</f>
        <v/>
      </c>
      <c r="L22" s="20">
        <v>0</v>
      </c>
      <c r="M22" s="19" t="str">
        <f>""</f>
        <v/>
      </c>
      <c r="N22" s="3"/>
    </row>
    <row r="23" spans="1:14" ht="28.8" customHeight="1">
      <c r="A23" s="14" t="s">
        <v>13</v>
      </c>
      <c r="B23" s="15" t="str">
        <f>"Борисов Игорь Анатольевич"</f>
        <v>Борисов Игорь Анатольевич</v>
      </c>
      <c r="C23" s="16">
        <v>10</v>
      </c>
      <c r="D23" s="16"/>
      <c r="E23" s="15" t="str">
        <f>""</f>
        <v/>
      </c>
      <c r="F23" s="16"/>
      <c r="G23" s="17"/>
      <c r="H23" s="16">
        <v>8.6</v>
      </c>
      <c r="I23" s="18"/>
      <c r="J23" s="16"/>
      <c r="K23" s="15" t="str">
        <f>""</f>
        <v/>
      </c>
      <c r="L23" s="16"/>
      <c r="M23" s="15" t="str">
        <f>""</f>
        <v/>
      </c>
      <c r="N23" s="12"/>
    </row>
    <row r="24" spans="1:14" ht="28.8" customHeight="1">
      <c r="A24" s="13" t="s">
        <v>7</v>
      </c>
      <c r="B24" s="19" t="str">
        <f>"Итого по кандидату"</f>
        <v>Итого по кандидату</v>
      </c>
      <c r="C24" s="20">
        <v>10</v>
      </c>
      <c r="D24" s="20">
        <v>0</v>
      </c>
      <c r="E24" s="19" t="str">
        <f>""</f>
        <v/>
      </c>
      <c r="F24" s="20">
        <v>0</v>
      </c>
      <c r="G24" s="21"/>
      <c r="H24" s="20">
        <v>8.6</v>
      </c>
      <c r="I24" s="22"/>
      <c r="J24" s="20">
        <v>0</v>
      </c>
      <c r="K24" s="19" t="str">
        <f>""</f>
        <v/>
      </c>
      <c r="L24" s="20">
        <v>0</v>
      </c>
      <c r="M24" s="19" t="str">
        <f>""</f>
        <v/>
      </c>
      <c r="N24" s="12"/>
    </row>
    <row r="25" spans="1:14" ht="75.599999999999994" customHeight="1">
      <c r="A25" s="14" t="s">
        <v>14</v>
      </c>
      <c r="B25" s="15" t="str">
        <f>"Бурлаков Сергей Владимирович"</f>
        <v>Бурлаков Сергей Владимирович</v>
      </c>
      <c r="C25" s="16"/>
      <c r="D25" s="16">
        <v>8000</v>
      </c>
      <c r="E25" s="15" t="str">
        <f>"НФПР"</f>
        <v>НФПР</v>
      </c>
      <c r="F25" s="16">
        <v>200</v>
      </c>
      <c r="G25" s="17">
        <v>1</v>
      </c>
      <c r="H25" s="16"/>
      <c r="I25" s="18" t="s">
        <v>15</v>
      </c>
      <c r="J25" s="16">
        <v>1300</v>
      </c>
      <c r="K25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25" s="16"/>
      <c r="M25" s="15" t="str">
        <f>""</f>
        <v/>
      </c>
      <c r="N25" s="12"/>
    </row>
    <row r="26" spans="1:14" ht="45.6" customHeight="1">
      <c r="A26" s="14" t="s">
        <v>7</v>
      </c>
      <c r="B26" s="15" t="str">
        <f>""</f>
        <v/>
      </c>
      <c r="C26" s="16"/>
      <c r="D26" s="16">
        <v>8000</v>
      </c>
      <c r="E26" s="15" t="str">
        <f>"Ростовский ФПРСР"</f>
        <v>Ростовский ФПРСР</v>
      </c>
      <c r="F26" s="16"/>
      <c r="G26" s="17"/>
      <c r="H26" s="16"/>
      <c r="I26" s="18" t="s">
        <v>16</v>
      </c>
      <c r="J26" s="16">
        <v>1142.06</v>
      </c>
      <c r="K26" s="15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26" s="16"/>
      <c r="M26" s="15" t="str">
        <f>""</f>
        <v/>
      </c>
      <c r="N26" s="3"/>
    </row>
    <row r="27" spans="1:14" ht="96" customHeight="1">
      <c r="A27" s="14" t="s">
        <v>7</v>
      </c>
      <c r="B27" s="15" t="str">
        <f>""</f>
        <v/>
      </c>
      <c r="C27" s="16"/>
      <c r="D27" s="16">
        <v>4000</v>
      </c>
      <c r="E27" s="15" t="str">
        <f>"ФОНД ПОДДЕРЖКИ БУДУЩИХ ПОКОЛЕНИЙ"</f>
        <v>ФОНД ПОДДЕРЖКИ БУДУЩИХ ПОКОЛЕНИЙ</v>
      </c>
      <c r="F27" s="16"/>
      <c r="G27" s="17"/>
      <c r="H27" s="16"/>
      <c r="I27" s="18" t="s">
        <v>17</v>
      </c>
      <c r="J27" s="16">
        <v>1000</v>
      </c>
      <c r="K27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27" s="16"/>
      <c r="M27" s="15" t="str">
        <f>""</f>
        <v/>
      </c>
      <c r="N27" s="3"/>
    </row>
    <row r="28" spans="1:14" ht="66.599999999999994" customHeight="1">
      <c r="A28" s="14" t="s">
        <v>7</v>
      </c>
      <c r="B28" s="15" t="str">
        <f>""</f>
        <v/>
      </c>
      <c r="C28" s="16"/>
      <c r="D28" s="16"/>
      <c r="E28" s="15" t="str">
        <f>""</f>
        <v/>
      </c>
      <c r="F28" s="16"/>
      <c r="G28" s="17"/>
      <c r="H28" s="16"/>
      <c r="I28" s="18" t="s">
        <v>18</v>
      </c>
      <c r="J28" s="16">
        <v>980.8</v>
      </c>
      <c r="K28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28" s="16"/>
      <c r="M28" s="15" t="str">
        <f>""</f>
        <v/>
      </c>
      <c r="N28" s="3"/>
    </row>
    <row r="29" spans="1:14" ht="66.599999999999994" customHeight="1">
      <c r="A29" s="14" t="s">
        <v>7</v>
      </c>
      <c r="B29" s="15" t="str">
        <f>""</f>
        <v/>
      </c>
      <c r="C29" s="16"/>
      <c r="D29" s="16"/>
      <c r="E29" s="15" t="str">
        <f>""</f>
        <v/>
      </c>
      <c r="F29" s="16"/>
      <c r="G29" s="17"/>
      <c r="H29" s="16"/>
      <c r="I29" s="18" t="s">
        <v>19</v>
      </c>
      <c r="J29" s="16">
        <v>804</v>
      </c>
      <c r="K29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29" s="16"/>
      <c r="M29" s="15" t="str">
        <f>""</f>
        <v/>
      </c>
      <c r="N29" s="3"/>
    </row>
    <row r="30" spans="1:14" ht="96" customHeight="1">
      <c r="A30" s="14" t="s">
        <v>7</v>
      </c>
      <c r="B30" s="15" t="str">
        <f>""</f>
        <v/>
      </c>
      <c r="C30" s="16"/>
      <c r="D30" s="16"/>
      <c r="E30" s="15" t="str">
        <f>""</f>
        <v/>
      </c>
      <c r="F30" s="16"/>
      <c r="G30" s="17"/>
      <c r="H30" s="16"/>
      <c r="I30" s="18" t="s">
        <v>6</v>
      </c>
      <c r="J30" s="16">
        <v>750</v>
      </c>
      <c r="K30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30" s="16"/>
      <c r="M30" s="15" t="str">
        <f>""</f>
        <v/>
      </c>
      <c r="N30" s="3"/>
    </row>
    <row r="31" spans="1:14" ht="96" customHeight="1">
      <c r="A31" s="14" t="s">
        <v>7</v>
      </c>
      <c r="B31" s="15" t="str">
        <f>""</f>
        <v/>
      </c>
      <c r="C31" s="16"/>
      <c r="D31" s="16"/>
      <c r="E31" s="15" t="str">
        <f>""</f>
        <v/>
      </c>
      <c r="F31" s="16"/>
      <c r="G31" s="17"/>
      <c r="H31" s="16"/>
      <c r="I31" s="18" t="s">
        <v>6</v>
      </c>
      <c r="J31" s="16">
        <v>750</v>
      </c>
      <c r="K31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31" s="16"/>
      <c r="M31" s="15" t="str">
        <f>""</f>
        <v/>
      </c>
      <c r="N31" s="3"/>
    </row>
    <row r="32" spans="1:14" ht="96" customHeight="1">
      <c r="A32" s="14" t="s">
        <v>7</v>
      </c>
      <c r="B32" s="15" t="str">
        <f>""</f>
        <v/>
      </c>
      <c r="C32" s="16"/>
      <c r="D32" s="16"/>
      <c r="E32" s="15" t="str">
        <f>""</f>
        <v/>
      </c>
      <c r="F32" s="16"/>
      <c r="G32" s="17"/>
      <c r="H32" s="16"/>
      <c r="I32" s="18" t="s">
        <v>19</v>
      </c>
      <c r="J32" s="16">
        <v>750</v>
      </c>
      <c r="K32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32" s="16"/>
      <c r="M32" s="15" t="str">
        <f>""</f>
        <v/>
      </c>
      <c r="N32" s="3"/>
    </row>
    <row r="33" spans="1:14" ht="45.6" customHeight="1">
      <c r="A33" s="14" t="s">
        <v>7</v>
      </c>
      <c r="B33" s="15" t="str">
        <f>""</f>
        <v/>
      </c>
      <c r="C33" s="16"/>
      <c r="D33" s="16"/>
      <c r="E33" s="15" t="str">
        <f>""</f>
        <v/>
      </c>
      <c r="F33" s="16"/>
      <c r="G33" s="17"/>
      <c r="H33" s="16"/>
      <c r="I33" s="18" t="s">
        <v>16</v>
      </c>
      <c r="J33" s="16">
        <v>642</v>
      </c>
      <c r="K33" s="15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33" s="16"/>
      <c r="M33" s="15" t="str">
        <f>""</f>
        <v/>
      </c>
      <c r="N33" s="3"/>
    </row>
    <row r="34" spans="1:14" ht="96" customHeight="1">
      <c r="A34" s="14" t="s">
        <v>7</v>
      </c>
      <c r="B34" s="15" t="str">
        <f>""</f>
        <v/>
      </c>
      <c r="C34" s="16"/>
      <c r="D34" s="16"/>
      <c r="E34" s="15" t="str">
        <f>""</f>
        <v/>
      </c>
      <c r="F34" s="16"/>
      <c r="G34" s="17"/>
      <c r="H34" s="16"/>
      <c r="I34" s="18" t="s">
        <v>11</v>
      </c>
      <c r="J34" s="16">
        <v>600</v>
      </c>
      <c r="K34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34" s="16"/>
      <c r="M34" s="15" t="str">
        <f>""</f>
        <v/>
      </c>
      <c r="N34" s="3"/>
    </row>
    <row r="35" spans="1:14" ht="73.8" customHeight="1">
      <c r="A35" s="14" t="s">
        <v>7</v>
      </c>
      <c r="B35" s="15" t="str">
        <f>""</f>
        <v/>
      </c>
      <c r="C35" s="16"/>
      <c r="D35" s="16"/>
      <c r="E35" s="15" t="str">
        <f>""</f>
        <v/>
      </c>
      <c r="F35" s="16"/>
      <c r="G35" s="17"/>
      <c r="H35" s="16"/>
      <c r="I35" s="18" t="s">
        <v>18</v>
      </c>
      <c r="J35" s="16">
        <v>600</v>
      </c>
      <c r="K35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5" s="16"/>
      <c r="M35" s="15" t="str">
        <f>""</f>
        <v/>
      </c>
      <c r="N35" s="3"/>
    </row>
    <row r="36" spans="1:14" ht="96" customHeight="1">
      <c r="A36" s="14" t="s">
        <v>7</v>
      </c>
      <c r="B36" s="15" t="str">
        <f>""</f>
        <v/>
      </c>
      <c r="C36" s="16"/>
      <c r="D36" s="16"/>
      <c r="E36" s="15" t="str">
        <f>""</f>
        <v/>
      </c>
      <c r="F36" s="16"/>
      <c r="G36" s="17"/>
      <c r="H36" s="16"/>
      <c r="I36" s="18" t="s">
        <v>20</v>
      </c>
      <c r="J36" s="16">
        <v>575</v>
      </c>
      <c r="K36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36" s="16"/>
      <c r="M36" s="15" t="str">
        <f>""</f>
        <v/>
      </c>
      <c r="N36" s="3"/>
    </row>
    <row r="37" spans="1:14" ht="96" customHeight="1">
      <c r="A37" s="14" t="s">
        <v>7</v>
      </c>
      <c r="B37" s="15" t="str">
        <f>""</f>
        <v/>
      </c>
      <c r="C37" s="16"/>
      <c r="D37" s="16"/>
      <c r="E37" s="15" t="str">
        <f>""</f>
        <v/>
      </c>
      <c r="F37" s="16"/>
      <c r="G37" s="17"/>
      <c r="H37" s="16"/>
      <c r="I37" s="18" t="s">
        <v>21</v>
      </c>
      <c r="J37" s="16">
        <v>525</v>
      </c>
      <c r="K37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37" s="16"/>
      <c r="M37" s="15" t="str">
        <f>""</f>
        <v/>
      </c>
      <c r="N37" s="3"/>
    </row>
    <row r="38" spans="1:14" ht="96" customHeight="1">
      <c r="A38" s="14" t="s">
        <v>7</v>
      </c>
      <c r="B38" s="15" t="str">
        <f>""</f>
        <v/>
      </c>
      <c r="C38" s="16"/>
      <c r="D38" s="16"/>
      <c r="E38" s="15" t="str">
        <f>""</f>
        <v/>
      </c>
      <c r="F38" s="16"/>
      <c r="G38" s="17"/>
      <c r="H38" s="16"/>
      <c r="I38" s="18" t="s">
        <v>22</v>
      </c>
      <c r="J38" s="16">
        <v>510</v>
      </c>
      <c r="K38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38" s="16"/>
      <c r="M38" s="15" t="str">
        <f>""</f>
        <v/>
      </c>
      <c r="N38" s="3"/>
    </row>
    <row r="39" spans="1:14" ht="96" customHeight="1">
      <c r="A39" s="14" t="s">
        <v>7</v>
      </c>
      <c r="B39" s="15" t="str">
        <f>""</f>
        <v/>
      </c>
      <c r="C39" s="16"/>
      <c r="D39" s="16"/>
      <c r="E39" s="15" t="str">
        <f>""</f>
        <v/>
      </c>
      <c r="F39" s="16"/>
      <c r="G39" s="17"/>
      <c r="H39" s="16"/>
      <c r="I39" s="18" t="s">
        <v>15</v>
      </c>
      <c r="J39" s="16">
        <v>455</v>
      </c>
      <c r="K39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39" s="16"/>
      <c r="M39" s="15" t="str">
        <f>""</f>
        <v/>
      </c>
      <c r="N39" s="3"/>
    </row>
    <row r="40" spans="1:14" ht="96" customHeight="1">
      <c r="A40" s="14" t="s">
        <v>7</v>
      </c>
      <c r="B40" s="15" t="str">
        <f>""</f>
        <v/>
      </c>
      <c r="C40" s="16"/>
      <c r="D40" s="16"/>
      <c r="E40" s="15" t="str">
        <f>""</f>
        <v/>
      </c>
      <c r="F40" s="16"/>
      <c r="G40" s="17"/>
      <c r="H40" s="16"/>
      <c r="I40" s="18" t="s">
        <v>20</v>
      </c>
      <c r="J40" s="16">
        <v>410</v>
      </c>
      <c r="K40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40" s="16"/>
      <c r="M40" s="15" t="str">
        <f>""</f>
        <v/>
      </c>
      <c r="N40" s="3"/>
    </row>
    <row r="41" spans="1:14" ht="68.400000000000006" customHeight="1">
      <c r="A41" s="14" t="s">
        <v>7</v>
      </c>
      <c r="B41" s="15" t="str">
        <f>""</f>
        <v/>
      </c>
      <c r="C41" s="16"/>
      <c r="D41" s="16"/>
      <c r="E41" s="15" t="str">
        <f>""</f>
        <v/>
      </c>
      <c r="F41" s="16"/>
      <c r="G41" s="17"/>
      <c r="H41" s="16"/>
      <c r="I41" s="18" t="s">
        <v>19</v>
      </c>
      <c r="J41" s="16">
        <v>400</v>
      </c>
      <c r="K41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1" s="16"/>
      <c r="M41" s="15" t="str">
        <f>""</f>
        <v/>
      </c>
      <c r="N41" s="3"/>
    </row>
    <row r="42" spans="1:14" ht="68.400000000000006" customHeight="1">
      <c r="A42" s="14" t="s">
        <v>7</v>
      </c>
      <c r="B42" s="15" t="str">
        <f>""</f>
        <v/>
      </c>
      <c r="C42" s="16"/>
      <c r="D42" s="16"/>
      <c r="E42" s="15" t="str">
        <f>""</f>
        <v/>
      </c>
      <c r="F42" s="16"/>
      <c r="G42" s="17"/>
      <c r="H42" s="16"/>
      <c r="I42" s="18" t="s">
        <v>18</v>
      </c>
      <c r="J42" s="16">
        <v>400</v>
      </c>
      <c r="K42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2" s="16"/>
      <c r="M42" s="15" t="str">
        <f>""</f>
        <v/>
      </c>
      <c r="N42" s="3"/>
    </row>
    <row r="43" spans="1:14" ht="41.4" customHeight="1">
      <c r="A43" s="14" t="s">
        <v>7</v>
      </c>
      <c r="B43" s="15" t="str">
        <f>""</f>
        <v/>
      </c>
      <c r="C43" s="16"/>
      <c r="D43" s="16"/>
      <c r="E43" s="15" t="str">
        <f>""</f>
        <v/>
      </c>
      <c r="F43" s="16"/>
      <c r="G43" s="17"/>
      <c r="H43" s="16"/>
      <c r="I43" s="18" t="s">
        <v>16</v>
      </c>
      <c r="J43" s="16">
        <v>389.4</v>
      </c>
      <c r="K43" s="15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43" s="16"/>
      <c r="M43" s="15" t="str">
        <f>""</f>
        <v/>
      </c>
      <c r="N43" s="3"/>
    </row>
    <row r="44" spans="1:14" ht="96" customHeight="1">
      <c r="A44" s="14" t="s">
        <v>7</v>
      </c>
      <c r="B44" s="15" t="str">
        <f>""</f>
        <v/>
      </c>
      <c r="C44" s="16"/>
      <c r="D44" s="16"/>
      <c r="E44" s="15" t="str">
        <f>""</f>
        <v/>
      </c>
      <c r="F44" s="16"/>
      <c r="G44" s="17"/>
      <c r="H44" s="16"/>
      <c r="I44" s="18" t="s">
        <v>11</v>
      </c>
      <c r="J44" s="16">
        <v>352.8</v>
      </c>
      <c r="K44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44" s="16"/>
      <c r="M44" s="15" t="str">
        <f>""</f>
        <v/>
      </c>
      <c r="N44" s="3"/>
    </row>
    <row r="45" spans="1:14" ht="67.2" customHeight="1">
      <c r="A45" s="14" t="s">
        <v>7</v>
      </c>
      <c r="B45" s="15" t="str">
        <f>""</f>
        <v/>
      </c>
      <c r="C45" s="16"/>
      <c r="D45" s="16"/>
      <c r="E45" s="15" t="str">
        <f>""</f>
        <v/>
      </c>
      <c r="F45" s="16"/>
      <c r="G45" s="17"/>
      <c r="H45" s="16"/>
      <c r="I45" s="18" t="s">
        <v>23</v>
      </c>
      <c r="J45" s="16">
        <v>345</v>
      </c>
      <c r="K45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5" s="16"/>
      <c r="M45" s="15" t="str">
        <f>""</f>
        <v/>
      </c>
      <c r="N45" s="3"/>
    </row>
    <row r="46" spans="1:14" ht="96" customHeight="1">
      <c r="A46" s="14" t="s">
        <v>7</v>
      </c>
      <c r="B46" s="15" t="str">
        <f>""</f>
        <v/>
      </c>
      <c r="C46" s="16"/>
      <c r="D46" s="16"/>
      <c r="E46" s="15" t="str">
        <f>""</f>
        <v/>
      </c>
      <c r="F46" s="16"/>
      <c r="G46" s="17"/>
      <c r="H46" s="16"/>
      <c r="I46" s="18" t="s">
        <v>11</v>
      </c>
      <c r="J46" s="16">
        <v>305.44</v>
      </c>
      <c r="K46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46" s="16"/>
      <c r="M46" s="15" t="str">
        <f>""</f>
        <v/>
      </c>
      <c r="N46" s="3"/>
    </row>
    <row r="47" spans="1:14" ht="96" customHeight="1">
      <c r="A47" s="14" t="s">
        <v>7</v>
      </c>
      <c r="B47" s="15" t="str">
        <f>""</f>
        <v/>
      </c>
      <c r="C47" s="16"/>
      <c r="D47" s="16"/>
      <c r="E47" s="15" t="str">
        <f>""</f>
        <v/>
      </c>
      <c r="F47" s="16"/>
      <c r="G47" s="17"/>
      <c r="H47" s="16"/>
      <c r="I47" s="18" t="s">
        <v>21</v>
      </c>
      <c r="J47" s="16">
        <v>305.44</v>
      </c>
      <c r="K47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47" s="16"/>
      <c r="M47" s="15" t="str">
        <f>""</f>
        <v/>
      </c>
      <c r="N47" s="3"/>
    </row>
    <row r="48" spans="1:14" ht="71.400000000000006" customHeight="1">
      <c r="A48" s="14" t="s">
        <v>7</v>
      </c>
      <c r="B48" s="15" t="str">
        <f>""</f>
        <v/>
      </c>
      <c r="C48" s="16"/>
      <c r="D48" s="16"/>
      <c r="E48" s="15" t="str">
        <f>""</f>
        <v/>
      </c>
      <c r="F48" s="16"/>
      <c r="G48" s="17"/>
      <c r="H48" s="16"/>
      <c r="I48" s="18" t="s">
        <v>24</v>
      </c>
      <c r="J48" s="16">
        <v>300</v>
      </c>
      <c r="K48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8" s="16"/>
      <c r="M48" s="15" t="str">
        <f>""</f>
        <v/>
      </c>
      <c r="N48" s="3"/>
    </row>
    <row r="49" spans="1:14" ht="71.400000000000006" customHeight="1">
      <c r="A49" s="14" t="s">
        <v>7</v>
      </c>
      <c r="B49" s="15" t="str">
        <f>""</f>
        <v/>
      </c>
      <c r="C49" s="16"/>
      <c r="D49" s="16"/>
      <c r="E49" s="15" t="str">
        <f>""</f>
        <v/>
      </c>
      <c r="F49" s="16"/>
      <c r="G49" s="17"/>
      <c r="H49" s="16"/>
      <c r="I49" s="18" t="s">
        <v>19</v>
      </c>
      <c r="J49" s="16">
        <v>300</v>
      </c>
      <c r="K49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9" s="16"/>
      <c r="M49" s="15" t="str">
        <f>""</f>
        <v/>
      </c>
      <c r="N49" s="3"/>
    </row>
    <row r="50" spans="1:14" ht="71.400000000000006" customHeight="1">
      <c r="A50" s="14" t="s">
        <v>7</v>
      </c>
      <c r="B50" s="15" t="str">
        <f>""</f>
        <v/>
      </c>
      <c r="C50" s="16"/>
      <c r="D50" s="16"/>
      <c r="E50" s="15" t="str">
        <f>""</f>
        <v/>
      </c>
      <c r="F50" s="16"/>
      <c r="G50" s="17"/>
      <c r="H50" s="16"/>
      <c r="I50" s="18" t="s">
        <v>18</v>
      </c>
      <c r="J50" s="16">
        <v>278.8</v>
      </c>
      <c r="K50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50" s="16"/>
      <c r="M50" s="15" t="str">
        <f>""</f>
        <v/>
      </c>
      <c r="N50" s="3"/>
    </row>
    <row r="51" spans="1:14" ht="71.400000000000006" customHeight="1">
      <c r="A51" s="14" t="s">
        <v>7</v>
      </c>
      <c r="B51" s="15" t="str">
        <f>""</f>
        <v/>
      </c>
      <c r="C51" s="16"/>
      <c r="D51" s="16"/>
      <c r="E51" s="15" t="str">
        <f>""</f>
        <v/>
      </c>
      <c r="F51" s="16"/>
      <c r="G51" s="17"/>
      <c r="H51" s="16"/>
      <c r="I51" s="18" t="s">
        <v>18</v>
      </c>
      <c r="J51" s="16">
        <v>276.8</v>
      </c>
      <c r="K51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51" s="16"/>
      <c r="M51" s="15" t="str">
        <f>""</f>
        <v/>
      </c>
      <c r="N51" s="3"/>
    </row>
    <row r="52" spans="1:14" ht="71.400000000000006" customHeight="1">
      <c r="A52" s="14" t="s">
        <v>7</v>
      </c>
      <c r="B52" s="15" t="str">
        <f>""</f>
        <v/>
      </c>
      <c r="C52" s="16"/>
      <c r="D52" s="16"/>
      <c r="E52" s="15" t="str">
        <f>""</f>
        <v/>
      </c>
      <c r="F52" s="16"/>
      <c r="G52" s="17"/>
      <c r="H52" s="16"/>
      <c r="I52" s="18" t="s">
        <v>19</v>
      </c>
      <c r="J52" s="16">
        <v>275</v>
      </c>
      <c r="K52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52" s="16"/>
      <c r="M52" s="15" t="str">
        <f>""</f>
        <v/>
      </c>
      <c r="N52" s="3"/>
    </row>
    <row r="53" spans="1:14" ht="71.400000000000006" customHeight="1">
      <c r="A53" s="14" t="s">
        <v>7</v>
      </c>
      <c r="B53" s="15" t="str">
        <f>""</f>
        <v/>
      </c>
      <c r="C53" s="16"/>
      <c r="D53" s="16"/>
      <c r="E53" s="15" t="str">
        <f>""</f>
        <v/>
      </c>
      <c r="F53" s="16"/>
      <c r="G53" s="17"/>
      <c r="H53" s="16"/>
      <c r="I53" s="18" t="s">
        <v>18</v>
      </c>
      <c r="J53" s="16">
        <v>273.60000000000002</v>
      </c>
      <c r="K53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53" s="16"/>
      <c r="M53" s="15" t="str">
        <f>""</f>
        <v/>
      </c>
      <c r="N53" s="3"/>
    </row>
    <row r="54" spans="1:14" ht="96" customHeight="1">
      <c r="A54" s="14" t="s">
        <v>7</v>
      </c>
      <c r="B54" s="15" t="str">
        <f>""</f>
        <v/>
      </c>
      <c r="C54" s="16"/>
      <c r="D54" s="16"/>
      <c r="E54" s="15" t="str">
        <f>""</f>
        <v/>
      </c>
      <c r="F54" s="16"/>
      <c r="G54" s="17"/>
      <c r="H54" s="16"/>
      <c r="I54" s="18" t="s">
        <v>21</v>
      </c>
      <c r="J54" s="16">
        <v>260</v>
      </c>
      <c r="K54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54" s="16"/>
      <c r="M54" s="15" t="str">
        <f>""</f>
        <v/>
      </c>
      <c r="N54" s="3"/>
    </row>
    <row r="55" spans="1:14" ht="96" customHeight="1">
      <c r="A55" s="14" t="s">
        <v>7</v>
      </c>
      <c r="B55" s="15" t="str">
        <f>""</f>
        <v/>
      </c>
      <c r="C55" s="16"/>
      <c r="D55" s="16"/>
      <c r="E55" s="15" t="str">
        <f>""</f>
        <v/>
      </c>
      <c r="F55" s="16"/>
      <c r="G55" s="17"/>
      <c r="H55" s="16"/>
      <c r="I55" s="18" t="s">
        <v>15</v>
      </c>
      <c r="J55" s="16">
        <v>252</v>
      </c>
      <c r="K55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55" s="16"/>
      <c r="M55" s="15" t="str">
        <f>""</f>
        <v/>
      </c>
      <c r="N55" s="3"/>
    </row>
    <row r="56" spans="1:14" ht="67.8" customHeight="1">
      <c r="A56" s="14" t="s">
        <v>7</v>
      </c>
      <c r="B56" s="15" t="str">
        <f>""</f>
        <v/>
      </c>
      <c r="C56" s="16"/>
      <c r="D56" s="16"/>
      <c r="E56" s="15" t="str">
        <f>""</f>
        <v/>
      </c>
      <c r="F56" s="16"/>
      <c r="G56" s="17"/>
      <c r="H56" s="16"/>
      <c r="I56" s="18" t="s">
        <v>24</v>
      </c>
      <c r="J56" s="16">
        <v>250</v>
      </c>
      <c r="K56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56" s="16"/>
      <c r="M56" s="15" t="str">
        <f>""</f>
        <v/>
      </c>
      <c r="N56" s="3"/>
    </row>
    <row r="57" spans="1:14" ht="67.8" customHeight="1">
      <c r="A57" s="14" t="s">
        <v>7</v>
      </c>
      <c r="B57" s="15" t="str">
        <f>""</f>
        <v/>
      </c>
      <c r="C57" s="16"/>
      <c r="D57" s="16"/>
      <c r="E57" s="15" t="str">
        <f>""</f>
        <v/>
      </c>
      <c r="F57" s="16"/>
      <c r="G57" s="17"/>
      <c r="H57" s="16"/>
      <c r="I57" s="18" t="s">
        <v>25</v>
      </c>
      <c r="J57" s="16">
        <v>240</v>
      </c>
      <c r="K57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57" s="16"/>
      <c r="M57" s="15" t="str">
        <f>""</f>
        <v/>
      </c>
      <c r="N57" s="3"/>
    </row>
    <row r="58" spans="1:14" ht="64.8" customHeight="1">
      <c r="A58" s="14" t="s">
        <v>7</v>
      </c>
      <c r="B58" s="15" t="str">
        <f>""</f>
        <v/>
      </c>
      <c r="C58" s="16"/>
      <c r="D58" s="16"/>
      <c r="E58" s="15" t="str">
        <f>""</f>
        <v/>
      </c>
      <c r="F58" s="16"/>
      <c r="G58" s="17"/>
      <c r="H58" s="16"/>
      <c r="I58" s="18" t="s">
        <v>26</v>
      </c>
      <c r="J58" s="16">
        <v>240</v>
      </c>
      <c r="K58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58" s="16"/>
      <c r="M58" s="15" t="str">
        <f>""</f>
        <v/>
      </c>
      <c r="N58" s="3"/>
    </row>
    <row r="59" spans="1:14" ht="96" customHeight="1">
      <c r="A59" s="14" t="s">
        <v>7</v>
      </c>
      <c r="B59" s="15" t="str">
        <f>""</f>
        <v/>
      </c>
      <c r="C59" s="16"/>
      <c r="D59" s="16"/>
      <c r="E59" s="15" t="str">
        <f>""</f>
        <v/>
      </c>
      <c r="F59" s="16"/>
      <c r="G59" s="17"/>
      <c r="H59" s="16"/>
      <c r="I59" s="18" t="s">
        <v>27</v>
      </c>
      <c r="J59" s="16">
        <v>212.77</v>
      </c>
      <c r="K59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59" s="16"/>
      <c r="M59" s="15" t="str">
        <f>""</f>
        <v/>
      </c>
      <c r="N59" s="3"/>
    </row>
    <row r="60" spans="1:14" ht="66.599999999999994" customHeight="1">
      <c r="A60" s="14" t="s">
        <v>7</v>
      </c>
      <c r="B60" s="15" t="str">
        <f>""</f>
        <v/>
      </c>
      <c r="C60" s="16"/>
      <c r="D60" s="16"/>
      <c r="E60" s="15" t="str">
        <f>""</f>
        <v/>
      </c>
      <c r="F60" s="16"/>
      <c r="G60" s="17"/>
      <c r="H60" s="16"/>
      <c r="I60" s="18" t="s">
        <v>28</v>
      </c>
      <c r="J60" s="16">
        <v>200</v>
      </c>
      <c r="K60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60" s="16"/>
      <c r="M60" s="15" t="str">
        <f>""</f>
        <v/>
      </c>
      <c r="N60" s="3"/>
    </row>
    <row r="61" spans="1:14" ht="66.599999999999994" customHeight="1">
      <c r="A61" s="14" t="s">
        <v>7</v>
      </c>
      <c r="B61" s="15" t="str">
        <f>""</f>
        <v/>
      </c>
      <c r="C61" s="16"/>
      <c r="D61" s="16"/>
      <c r="E61" s="15" t="str">
        <f>""</f>
        <v/>
      </c>
      <c r="F61" s="16"/>
      <c r="G61" s="17"/>
      <c r="H61" s="16"/>
      <c r="I61" s="18" t="s">
        <v>12</v>
      </c>
      <c r="J61" s="16">
        <v>200</v>
      </c>
      <c r="K61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61" s="16"/>
      <c r="M61" s="15" t="str">
        <f>""</f>
        <v/>
      </c>
      <c r="N61" s="3"/>
    </row>
    <row r="62" spans="1:14" ht="96" customHeight="1">
      <c r="A62" s="14" t="s">
        <v>7</v>
      </c>
      <c r="B62" s="15" t="str">
        <f>""</f>
        <v/>
      </c>
      <c r="C62" s="16"/>
      <c r="D62" s="16"/>
      <c r="E62" s="15" t="str">
        <f>""</f>
        <v/>
      </c>
      <c r="F62" s="16"/>
      <c r="G62" s="17"/>
      <c r="H62" s="16"/>
      <c r="I62" s="18" t="s">
        <v>11</v>
      </c>
      <c r="J62" s="16">
        <v>200</v>
      </c>
      <c r="K62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62" s="16"/>
      <c r="M62" s="15" t="str">
        <f>""</f>
        <v/>
      </c>
      <c r="N62" s="3"/>
    </row>
    <row r="63" spans="1:14" ht="36" customHeight="1">
      <c r="A63" s="14" t="s">
        <v>7</v>
      </c>
      <c r="B63" s="15" t="str">
        <f>""</f>
        <v/>
      </c>
      <c r="C63" s="16"/>
      <c r="D63" s="16"/>
      <c r="E63" s="15" t="str">
        <f>""</f>
        <v/>
      </c>
      <c r="F63" s="16"/>
      <c r="G63" s="17"/>
      <c r="H63" s="16"/>
      <c r="I63" s="18" t="s">
        <v>29</v>
      </c>
      <c r="J63" s="16">
        <v>172.8</v>
      </c>
      <c r="K63" s="15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63" s="16"/>
      <c r="M63" s="15" t="str">
        <f>""</f>
        <v/>
      </c>
      <c r="N63" s="3"/>
    </row>
    <row r="64" spans="1:14" ht="96" customHeight="1">
      <c r="A64" s="14" t="s">
        <v>7</v>
      </c>
      <c r="B64" s="15" t="str">
        <f>""</f>
        <v/>
      </c>
      <c r="C64" s="16"/>
      <c r="D64" s="16"/>
      <c r="E64" s="15" t="str">
        <f>""</f>
        <v/>
      </c>
      <c r="F64" s="16"/>
      <c r="G64" s="17"/>
      <c r="H64" s="16"/>
      <c r="I64" s="18" t="s">
        <v>22</v>
      </c>
      <c r="J64" s="16">
        <v>172.5</v>
      </c>
      <c r="K64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64" s="16"/>
      <c r="M64" s="15" t="str">
        <f>""</f>
        <v/>
      </c>
      <c r="N64" s="3"/>
    </row>
    <row r="65" spans="1:14" ht="96" customHeight="1">
      <c r="A65" s="14" t="s">
        <v>7</v>
      </c>
      <c r="B65" s="15" t="str">
        <f>""</f>
        <v/>
      </c>
      <c r="C65" s="16"/>
      <c r="D65" s="16"/>
      <c r="E65" s="15" t="str">
        <f>""</f>
        <v/>
      </c>
      <c r="F65" s="16"/>
      <c r="G65" s="17"/>
      <c r="H65" s="16"/>
      <c r="I65" s="18" t="s">
        <v>30</v>
      </c>
      <c r="J65" s="16">
        <v>170</v>
      </c>
      <c r="K65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65" s="16"/>
      <c r="M65" s="15" t="str">
        <f>""</f>
        <v/>
      </c>
      <c r="N65" s="3"/>
    </row>
    <row r="66" spans="1:14" ht="96" customHeight="1">
      <c r="A66" s="14" t="s">
        <v>7</v>
      </c>
      <c r="B66" s="15" t="str">
        <f>""</f>
        <v/>
      </c>
      <c r="C66" s="16"/>
      <c r="D66" s="16"/>
      <c r="E66" s="15" t="str">
        <f>""</f>
        <v/>
      </c>
      <c r="F66" s="16"/>
      <c r="G66" s="17"/>
      <c r="H66" s="16"/>
      <c r="I66" s="18" t="s">
        <v>24</v>
      </c>
      <c r="J66" s="16">
        <v>170</v>
      </c>
      <c r="K66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66" s="16"/>
      <c r="M66" s="15" t="str">
        <f>""</f>
        <v/>
      </c>
      <c r="N66" s="3"/>
    </row>
    <row r="67" spans="1:14" ht="96" customHeight="1">
      <c r="A67" s="14" t="s">
        <v>7</v>
      </c>
      <c r="B67" s="15" t="str">
        <f>""</f>
        <v/>
      </c>
      <c r="C67" s="16"/>
      <c r="D67" s="16"/>
      <c r="E67" s="15" t="str">
        <f>""</f>
        <v/>
      </c>
      <c r="F67" s="16"/>
      <c r="G67" s="17"/>
      <c r="H67" s="16"/>
      <c r="I67" s="18" t="s">
        <v>18</v>
      </c>
      <c r="J67" s="16">
        <v>155.6</v>
      </c>
      <c r="K67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67" s="16"/>
      <c r="M67" s="15" t="str">
        <f>""</f>
        <v/>
      </c>
      <c r="N67" s="3"/>
    </row>
    <row r="68" spans="1:14" ht="96" customHeight="1">
      <c r="A68" s="14" t="s">
        <v>7</v>
      </c>
      <c r="B68" s="15" t="str">
        <f>""</f>
        <v/>
      </c>
      <c r="C68" s="16"/>
      <c r="D68" s="16"/>
      <c r="E68" s="15" t="str">
        <f>""</f>
        <v/>
      </c>
      <c r="F68" s="16"/>
      <c r="G68" s="17"/>
      <c r="H68" s="16"/>
      <c r="I68" s="18" t="s">
        <v>20</v>
      </c>
      <c r="J68" s="16">
        <v>150</v>
      </c>
      <c r="K68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68" s="16"/>
      <c r="M68" s="15" t="str">
        <f>""</f>
        <v/>
      </c>
      <c r="N68" s="3"/>
    </row>
    <row r="69" spans="1:14" ht="96" customHeight="1">
      <c r="A69" s="14" t="s">
        <v>7</v>
      </c>
      <c r="B69" s="15" t="str">
        <f>""</f>
        <v/>
      </c>
      <c r="C69" s="16"/>
      <c r="D69" s="16"/>
      <c r="E69" s="15" t="str">
        <f>""</f>
        <v/>
      </c>
      <c r="F69" s="16"/>
      <c r="G69" s="17"/>
      <c r="H69" s="16"/>
      <c r="I69" s="18" t="s">
        <v>20</v>
      </c>
      <c r="J69" s="16">
        <v>150</v>
      </c>
      <c r="K69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69" s="16"/>
      <c r="M69" s="15" t="str">
        <f>""</f>
        <v/>
      </c>
      <c r="N69" s="3"/>
    </row>
    <row r="70" spans="1:14" ht="96" customHeight="1">
      <c r="A70" s="14" t="s">
        <v>7</v>
      </c>
      <c r="B70" s="15" t="str">
        <f>""</f>
        <v/>
      </c>
      <c r="C70" s="16"/>
      <c r="D70" s="16"/>
      <c r="E70" s="15" t="str">
        <f>""</f>
        <v/>
      </c>
      <c r="F70" s="16"/>
      <c r="G70" s="17"/>
      <c r="H70" s="16"/>
      <c r="I70" s="18" t="s">
        <v>21</v>
      </c>
      <c r="J70" s="16">
        <v>150</v>
      </c>
      <c r="K70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70" s="16"/>
      <c r="M70" s="15" t="str">
        <f>""</f>
        <v/>
      </c>
      <c r="N70" s="3"/>
    </row>
    <row r="71" spans="1:14" ht="96" customHeight="1">
      <c r="A71" s="14" t="s">
        <v>7</v>
      </c>
      <c r="B71" s="15" t="str">
        <f>""</f>
        <v/>
      </c>
      <c r="C71" s="16"/>
      <c r="D71" s="16"/>
      <c r="E71" s="15" t="str">
        <f>""</f>
        <v/>
      </c>
      <c r="F71" s="16"/>
      <c r="G71" s="17"/>
      <c r="H71" s="16"/>
      <c r="I71" s="18" t="s">
        <v>15</v>
      </c>
      <c r="J71" s="16">
        <v>150</v>
      </c>
      <c r="K71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71" s="16"/>
      <c r="M71" s="15" t="str">
        <f>""</f>
        <v/>
      </c>
      <c r="N71" s="3"/>
    </row>
    <row r="72" spans="1:14" ht="96" customHeight="1">
      <c r="A72" s="14" t="s">
        <v>7</v>
      </c>
      <c r="B72" s="15" t="str">
        <f>""</f>
        <v/>
      </c>
      <c r="C72" s="16"/>
      <c r="D72" s="16"/>
      <c r="E72" s="15" t="str">
        <f>""</f>
        <v/>
      </c>
      <c r="F72" s="16"/>
      <c r="G72" s="17"/>
      <c r="H72" s="16"/>
      <c r="I72" s="18" t="s">
        <v>19</v>
      </c>
      <c r="J72" s="16">
        <v>150</v>
      </c>
      <c r="K72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72" s="16"/>
      <c r="M72" s="15" t="str">
        <f>""</f>
        <v/>
      </c>
      <c r="N72" s="3"/>
    </row>
    <row r="73" spans="1:14" ht="96" customHeight="1">
      <c r="A73" s="14" t="s">
        <v>7</v>
      </c>
      <c r="B73" s="15" t="str">
        <f>""</f>
        <v/>
      </c>
      <c r="C73" s="16"/>
      <c r="D73" s="16"/>
      <c r="E73" s="15" t="str">
        <f>""</f>
        <v/>
      </c>
      <c r="F73" s="16"/>
      <c r="G73" s="17"/>
      <c r="H73" s="16"/>
      <c r="I73" s="18" t="s">
        <v>24</v>
      </c>
      <c r="J73" s="16">
        <v>150</v>
      </c>
      <c r="K73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73" s="16"/>
      <c r="M73" s="15" t="str">
        <f>""</f>
        <v/>
      </c>
      <c r="N73" s="3"/>
    </row>
    <row r="74" spans="1:14" ht="75" customHeight="1">
      <c r="A74" s="14" t="s">
        <v>7</v>
      </c>
      <c r="B74" s="15" t="str">
        <f>""</f>
        <v/>
      </c>
      <c r="C74" s="16"/>
      <c r="D74" s="16"/>
      <c r="E74" s="15" t="str">
        <f>""</f>
        <v/>
      </c>
      <c r="F74" s="16"/>
      <c r="G74" s="17"/>
      <c r="H74" s="16"/>
      <c r="I74" s="18" t="s">
        <v>21</v>
      </c>
      <c r="J74" s="16">
        <v>150</v>
      </c>
      <c r="K74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74" s="16"/>
      <c r="M74" s="15" t="str">
        <f>""</f>
        <v/>
      </c>
      <c r="N74" s="3"/>
    </row>
    <row r="75" spans="1:14" ht="96" customHeight="1">
      <c r="A75" s="14" t="s">
        <v>7</v>
      </c>
      <c r="B75" s="15" t="str">
        <f>""</f>
        <v/>
      </c>
      <c r="C75" s="16"/>
      <c r="D75" s="16"/>
      <c r="E75" s="15" t="str">
        <f>""</f>
        <v/>
      </c>
      <c r="F75" s="16"/>
      <c r="G75" s="17"/>
      <c r="H75" s="16"/>
      <c r="I75" s="18" t="s">
        <v>20</v>
      </c>
      <c r="J75" s="16">
        <v>150</v>
      </c>
      <c r="K75" s="15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75" s="16"/>
      <c r="M75" s="15" t="str">
        <f>""</f>
        <v/>
      </c>
      <c r="N75" s="3"/>
    </row>
    <row r="76" spans="1:14" ht="96" customHeight="1">
      <c r="A76" s="14" t="s">
        <v>7</v>
      </c>
      <c r="B76" s="15" t="str">
        <f>""</f>
        <v/>
      </c>
      <c r="C76" s="16"/>
      <c r="D76" s="16"/>
      <c r="E76" s="15" t="str">
        <f>""</f>
        <v/>
      </c>
      <c r="F76" s="16"/>
      <c r="G76" s="17"/>
      <c r="H76" s="16"/>
      <c r="I76" s="18" t="s">
        <v>17</v>
      </c>
      <c r="J76" s="16">
        <v>132.5</v>
      </c>
      <c r="K76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76" s="16"/>
      <c r="M76" s="15" t="str">
        <f>""</f>
        <v/>
      </c>
      <c r="N76" s="3"/>
    </row>
    <row r="77" spans="1:14" ht="96" customHeight="1">
      <c r="A77" s="14" t="s">
        <v>7</v>
      </c>
      <c r="B77" s="15" t="str">
        <f>""</f>
        <v/>
      </c>
      <c r="C77" s="16"/>
      <c r="D77" s="16"/>
      <c r="E77" s="15" t="str">
        <f>""</f>
        <v/>
      </c>
      <c r="F77" s="16"/>
      <c r="G77" s="17"/>
      <c r="H77" s="16"/>
      <c r="I77" s="18" t="s">
        <v>17</v>
      </c>
      <c r="J77" s="16">
        <v>110.4</v>
      </c>
      <c r="K77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77" s="16"/>
      <c r="M77" s="15" t="str">
        <f>""</f>
        <v/>
      </c>
      <c r="N77" s="3"/>
    </row>
    <row r="78" spans="1:14" ht="43.8" customHeight="1">
      <c r="A78" s="14" t="s">
        <v>7</v>
      </c>
      <c r="B78" s="15" t="str">
        <f>""</f>
        <v/>
      </c>
      <c r="C78" s="16"/>
      <c r="D78" s="16"/>
      <c r="E78" s="15" t="str">
        <f>""</f>
        <v/>
      </c>
      <c r="F78" s="16"/>
      <c r="G78" s="17"/>
      <c r="H78" s="16"/>
      <c r="I78" s="18" t="s">
        <v>18</v>
      </c>
      <c r="J78" s="16">
        <v>100.8</v>
      </c>
      <c r="K78" s="15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78" s="16"/>
      <c r="M78" s="15" t="str">
        <f>""</f>
        <v/>
      </c>
      <c r="N78" s="3"/>
    </row>
    <row r="79" spans="1:14" ht="28.8" customHeight="1">
      <c r="A79" s="13" t="s">
        <v>7</v>
      </c>
      <c r="B79" s="19" t="str">
        <f>"Итого по кандидату"</f>
        <v>Итого по кандидату</v>
      </c>
      <c r="C79" s="20">
        <v>23165.599999999999</v>
      </c>
      <c r="D79" s="20">
        <v>20000</v>
      </c>
      <c r="E79" s="19" t="str">
        <f>""</f>
        <v/>
      </c>
      <c r="F79" s="20">
        <v>200</v>
      </c>
      <c r="G79" s="21"/>
      <c r="H79" s="20">
        <v>22876.02</v>
      </c>
      <c r="I79" s="22"/>
      <c r="J79" s="20">
        <v>20435.509999999998</v>
      </c>
      <c r="K79" s="19" t="str">
        <f>""</f>
        <v/>
      </c>
      <c r="L79" s="20">
        <v>0</v>
      </c>
      <c r="M79" s="19" t="str">
        <f>""</f>
        <v/>
      </c>
      <c r="N79" s="3"/>
    </row>
    <row r="80" spans="1:14" ht="28.8" customHeight="1">
      <c r="A80" s="14" t="s">
        <v>31</v>
      </c>
      <c r="B80" s="15" t="str">
        <f>"Кичан Олег Борисович"</f>
        <v>Кичан Олег Борисович</v>
      </c>
      <c r="C80" s="16">
        <v>7.5</v>
      </c>
      <c r="D80" s="16"/>
      <c r="E80" s="15" t="str">
        <f>""</f>
        <v/>
      </c>
      <c r="F80" s="16"/>
      <c r="G80" s="17"/>
      <c r="H80" s="16">
        <v>7.5</v>
      </c>
      <c r="I80" s="18"/>
      <c r="J80" s="16"/>
      <c r="K80" s="15" t="str">
        <f>""</f>
        <v/>
      </c>
      <c r="L80" s="16"/>
      <c r="M80" s="15" t="str">
        <f>""</f>
        <v/>
      </c>
      <c r="N80" s="12"/>
    </row>
    <row r="81" spans="1:14" ht="28.8" customHeight="1">
      <c r="A81" s="13" t="s">
        <v>7</v>
      </c>
      <c r="B81" s="19" t="str">
        <f>"Итого по кандидату"</f>
        <v>Итого по кандидату</v>
      </c>
      <c r="C81" s="20">
        <v>7.5</v>
      </c>
      <c r="D81" s="20">
        <v>0</v>
      </c>
      <c r="E81" s="19" t="str">
        <f>""</f>
        <v/>
      </c>
      <c r="F81" s="20">
        <v>0</v>
      </c>
      <c r="G81" s="21"/>
      <c r="H81" s="20">
        <v>7.5</v>
      </c>
      <c r="I81" s="22"/>
      <c r="J81" s="20">
        <v>0</v>
      </c>
      <c r="K81" s="19" t="str">
        <f>""</f>
        <v/>
      </c>
      <c r="L81" s="20">
        <v>0</v>
      </c>
      <c r="M81" s="19" t="str">
        <f>""</f>
        <v/>
      </c>
      <c r="N81" s="12"/>
    </row>
    <row r="82" spans="1:14" ht="78" customHeight="1">
      <c r="A82" s="14" t="s">
        <v>32</v>
      </c>
      <c r="B82" s="15" t="str">
        <f>"Косинов Сергей Александрович"</f>
        <v>Косинов Сергей Александрович</v>
      </c>
      <c r="C82" s="16"/>
      <c r="D82" s="16"/>
      <c r="E82" s="15" t="str">
        <f>""</f>
        <v/>
      </c>
      <c r="F82" s="16"/>
      <c r="G82" s="17"/>
      <c r="H82" s="16"/>
      <c r="I82" s="18" t="s">
        <v>20</v>
      </c>
      <c r="J82" s="16">
        <v>276</v>
      </c>
      <c r="K82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82" s="16"/>
      <c r="M82" s="15" t="str">
        <f>""</f>
        <v/>
      </c>
      <c r="N82" s="12"/>
    </row>
    <row r="83" spans="1:14" ht="78" customHeight="1">
      <c r="A83" s="14" t="s">
        <v>7</v>
      </c>
      <c r="B83" s="15" t="str">
        <f>""</f>
        <v/>
      </c>
      <c r="C83" s="16"/>
      <c r="D83" s="16"/>
      <c r="E83" s="15" t="str">
        <f>""</f>
        <v/>
      </c>
      <c r="F83" s="16"/>
      <c r="G83" s="17"/>
      <c r="H83" s="16"/>
      <c r="I83" s="18" t="s">
        <v>24</v>
      </c>
      <c r="J83" s="16">
        <v>220.8</v>
      </c>
      <c r="K83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83" s="16"/>
      <c r="M83" s="15" t="str">
        <f>""</f>
        <v/>
      </c>
      <c r="N83" s="3"/>
    </row>
    <row r="84" spans="1:14" ht="78" customHeight="1">
      <c r="A84" s="14" t="s">
        <v>7</v>
      </c>
      <c r="B84" s="15" t="str">
        <f>""</f>
        <v/>
      </c>
      <c r="C84" s="16"/>
      <c r="D84" s="16"/>
      <c r="E84" s="15" t="str">
        <f>""</f>
        <v/>
      </c>
      <c r="F84" s="16"/>
      <c r="G84" s="17"/>
      <c r="H84" s="16"/>
      <c r="I84" s="18" t="s">
        <v>11</v>
      </c>
      <c r="J84" s="16">
        <v>210</v>
      </c>
      <c r="K84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84" s="16"/>
      <c r="M84" s="15" t="str">
        <f>""</f>
        <v/>
      </c>
      <c r="N84" s="3"/>
    </row>
    <row r="85" spans="1:14" ht="78" customHeight="1">
      <c r="A85" s="14" t="s">
        <v>7</v>
      </c>
      <c r="B85" s="15" t="str">
        <f>""</f>
        <v/>
      </c>
      <c r="C85" s="16"/>
      <c r="D85" s="16"/>
      <c r="E85" s="15" t="str">
        <f>""</f>
        <v/>
      </c>
      <c r="F85" s="16"/>
      <c r="G85" s="17"/>
      <c r="H85" s="16"/>
      <c r="I85" s="18" t="s">
        <v>33</v>
      </c>
      <c r="J85" s="16">
        <v>200</v>
      </c>
      <c r="K85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85" s="16"/>
      <c r="M85" s="15" t="str">
        <f>""</f>
        <v/>
      </c>
      <c r="N85" s="3"/>
    </row>
    <row r="86" spans="1:14" ht="78" customHeight="1">
      <c r="A86" s="14" t="s">
        <v>7</v>
      </c>
      <c r="B86" s="15" t="str">
        <f>""</f>
        <v/>
      </c>
      <c r="C86" s="16"/>
      <c r="D86" s="16"/>
      <c r="E86" s="15" t="str">
        <f>""</f>
        <v/>
      </c>
      <c r="F86" s="16"/>
      <c r="G86" s="17"/>
      <c r="H86" s="16"/>
      <c r="I86" s="18" t="s">
        <v>34</v>
      </c>
      <c r="J86" s="16">
        <v>192.5</v>
      </c>
      <c r="K86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86" s="16"/>
      <c r="M86" s="15" t="str">
        <f>""</f>
        <v/>
      </c>
      <c r="N86" s="3"/>
    </row>
    <row r="87" spans="1:14" ht="68.400000000000006" customHeight="1">
      <c r="A87" s="14" t="s">
        <v>7</v>
      </c>
      <c r="B87" s="15" t="str">
        <f>""</f>
        <v/>
      </c>
      <c r="C87" s="16"/>
      <c r="D87" s="16"/>
      <c r="E87" s="15" t="str">
        <f>""</f>
        <v/>
      </c>
      <c r="F87" s="16"/>
      <c r="G87" s="17"/>
      <c r="H87" s="16"/>
      <c r="I87" s="18" t="s">
        <v>35</v>
      </c>
      <c r="J87" s="16">
        <v>150</v>
      </c>
      <c r="K87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87" s="16"/>
      <c r="M87" s="15" t="str">
        <f>""</f>
        <v/>
      </c>
      <c r="N87" s="3"/>
    </row>
    <row r="88" spans="1:14" ht="71.400000000000006" customHeight="1">
      <c r="A88" s="14" t="s">
        <v>7</v>
      </c>
      <c r="B88" s="15" t="str">
        <f>""</f>
        <v/>
      </c>
      <c r="C88" s="16"/>
      <c r="D88" s="16"/>
      <c r="E88" s="15" t="str">
        <f>""</f>
        <v/>
      </c>
      <c r="F88" s="16"/>
      <c r="G88" s="17"/>
      <c r="H88" s="16"/>
      <c r="I88" s="18" t="s">
        <v>12</v>
      </c>
      <c r="J88" s="16">
        <v>130.59</v>
      </c>
      <c r="K88" s="15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88" s="16"/>
      <c r="M88" s="15" t="str">
        <f>""</f>
        <v/>
      </c>
      <c r="N88" s="3"/>
    </row>
    <row r="89" spans="1:14" ht="93.6" customHeight="1">
      <c r="A89" s="14" t="s">
        <v>7</v>
      </c>
      <c r="B89" s="15" t="str">
        <f>""</f>
        <v/>
      </c>
      <c r="C89" s="16"/>
      <c r="D89" s="16"/>
      <c r="E89" s="15" t="str">
        <f>""</f>
        <v/>
      </c>
      <c r="F89" s="16"/>
      <c r="G89" s="17"/>
      <c r="H89" s="16"/>
      <c r="I89" s="18" t="s">
        <v>36</v>
      </c>
      <c r="J89" s="16">
        <v>116.88</v>
      </c>
      <c r="K89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89" s="16"/>
      <c r="M89" s="15" t="str">
        <f>""</f>
        <v/>
      </c>
      <c r="N89" s="3"/>
    </row>
    <row r="90" spans="1:14" ht="93" customHeight="1">
      <c r="A90" s="14" t="s">
        <v>7</v>
      </c>
      <c r="B90" s="15" t="str">
        <f>""</f>
        <v/>
      </c>
      <c r="C90" s="16"/>
      <c r="D90" s="16"/>
      <c r="E90" s="15" t="str">
        <f>""</f>
        <v/>
      </c>
      <c r="F90" s="16"/>
      <c r="G90" s="17"/>
      <c r="H90" s="16"/>
      <c r="I90" s="18" t="s">
        <v>37</v>
      </c>
      <c r="J90" s="16">
        <v>110</v>
      </c>
      <c r="K90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90" s="16"/>
      <c r="M90" s="15" t="str">
        <f>""</f>
        <v/>
      </c>
      <c r="N90" s="3"/>
    </row>
    <row r="91" spans="1:14" ht="28.8" customHeight="1">
      <c r="A91" s="13" t="s">
        <v>7</v>
      </c>
      <c r="B91" s="19" t="str">
        <f>"Итого по кандидату"</f>
        <v>Итого по кандидату</v>
      </c>
      <c r="C91" s="20">
        <v>2113.4</v>
      </c>
      <c r="D91" s="20">
        <v>0</v>
      </c>
      <c r="E91" s="19" t="str">
        <f>""</f>
        <v/>
      </c>
      <c r="F91" s="20">
        <v>0</v>
      </c>
      <c r="G91" s="21"/>
      <c r="H91" s="20">
        <v>2113.4</v>
      </c>
      <c r="I91" s="22"/>
      <c r="J91" s="20">
        <v>1606.77</v>
      </c>
      <c r="K91" s="19" t="str">
        <f>""</f>
        <v/>
      </c>
      <c r="L91" s="20">
        <v>0</v>
      </c>
      <c r="M91" s="19" t="str">
        <f>""</f>
        <v/>
      </c>
      <c r="N91" s="3"/>
    </row>
    <row r="92" spans="1:14" ht="99" customHeight="1">
      <c r="A92" s="14" t="s">
        <v>38</v>
      </c>
      <c r="B92" s="15" t="str">
        <f>"Чухлебов Александр Александрович"</f>
        <v>Чухлебов Александр Александрович</v>
      </c>
      <c r="C92" s="16"/>
      <c r="D92" s="16"/>
      <c r="E92" s="15" t="str">
        <f>""</f>
        <v/>
      </c>
      <c r="F92" s="16">
        <v>50</v>
      </c>
      <c r="G92" s="17">
        <v>1</v>
      </c>
      <c r="H92" s="16"/>
      <c r="I92" s="18" t="s">
        <v>39</v>
      </c>
      <c r="J92" s="16">
        <v>124</v>
      </c>
      <c r="K92" s="15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92" s="16">
        <v>50</v>
      </c>
      <c r="M92" s="15" t="str">
        <f>"Возврат средств гражданину по иным основаниям"</f>
        <v>Возврат средств гражданину по иным основаниям</v>
      </c>
      <c r="N92" s="12"/>
    </row>
    <row r="93" spans="1:14" ht="84.6" customHeight="1">
      <c r="A93" s="14" t="s">
        <v>7</v>
      </c>
      <c r="B93" s="15" t="str">
        <f>""</f>
        <v/>
      </c>
      <c r="C93" s="16"/>
      <c r="D93" s="16"/>
      <c r="E93" s="15" t="str">
        <f>""</f>
        <v/>
      </c>
      <c r="F93" s="16"/>
      <c r="G93" s="17"/>
      <c r="H93" s="16"/>
      <c r="I93" s="18"/>
      <c r="J93" s="16"/>
      <c r="K93" s="15" t="str">
        <f>""</f>
        <v/>
      </c>
      <c r="L93" s="16">
        <v>0.05</v>
      </c>
      <c r="M93" s="15" t="str">
        <f>"Возврат из избирательного фонда  собственных средств, поступивших в установленном порядке, кандидату"</f>
        <v>Возврат из избирательного фонда  собственных средств, поступивших в установленном порядке, кандидату</v>
      </c>
      <c r="N93" s="3"/>
    </row>
    <row r="94" spans="1:14" ht="28.8" customHeight="1">
      <c r="A94" s="13" t="s">
        <v>7</v>
      </c>
      <c r="B94" s="19" t="str">
        <f>"Итого по кандидату"</f>
        <v>Итого по кандидату</v>
      </c>
      <c r="C94" s="20">
        <v>296</v>
      </c>
      <c r="D94" s="20">
        <v>0</v>
      </c>
      <c r="E94" s="19" t="str">
        <f>""</f>
        <v/>
      </c>
      <c r="F94" s="20">
        <v>50</v>
      </c>
      <c r="G94" s="21"/>
      <c r="H94" s="20">
        <v>245.95</v>
      </c>
      <c r="I94" s="22"/>
      <c r="J94" s="20">
        <v>124</v>
      </c>
      <c r="K94" s="19" t="str">
        <f>""</f>
        <v/>
      </c>
      <c r="L94" s="20">
        <v>50.05</v>
      </c>
      <c r="M94" s="19" t="str">
        <f>""</f>
        <v/>
      </c>
      <c r="N94" s="12"/>
    </row>
    <row r="95" spans="1:14">
      <c r="A95" s="13" t="s">
        <v>7</v>
      </c>
      <c r="B95" s="19" t="str">
        <f>"Итого"</f>
        <v>Итого</v>
      </c>
      <c r="C95" s="20">
        <v>27673.18</v>
      </c>
      <c r="D95" s="20">
        <v>20000</v>
      </c>
      <c r="E95" s="19" t="str">
        <f>""</f>
        <v/>
      </c>
      <c r="F95" s="20">
        <v>250</v>
      </c>
      <c r="G95" s="21">
        <v>2</v>
      </c>
      <c r="H95" s="20">
        <v>27317.08</v>
      </c>
      <c r="I95" s="22"/>
      <c r="J95" s="20">
        <v>23092.81</v>
      </c>
      <c r="K95" s="19" t="str">
        <f>""</f>
        <v/>
      </c>
      <c r="L95" s="20">
        <v>65.12</v>
      </c>
      <c r="M95" s="19" t="str">
        <f>""</f>
        <v/>
      </c>
      <c r="N95" s="12"/>
    </row>
    <row r="96" spans="1:14">
      <c r="N96" s="12"/>
    </row>
  </sheetData>
  <mergeCells count="19">
    <mergeCell ref="H7:H9"/>
    <mergeCell ref="I7:K7"/>
    <mergeCell ref="L7:L9"/>
    <mergeCell ref="M7:M9"/>
    <mergeCell ref="D8:E8"/>
    <mergeCell ref="F8:G8"/>
    <mergeCell ref="I8:I9"/>
    <mergeCell ref="J8:J9"/>
    <mergeCell ref="K8:K9"/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</mergeCells>
  <pageMargins left="0.34722222222222221" right="0.1388888888888889" top="0.1388888888888889" bottom="0.1388888888888889" header="0.3" footer="0.3"/>
  <pageSetup paperSize="9" scale="8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kfpp61</dc:creator>
  <cp:lastModifiedBy>kfpp61</cp:lastModifiedBy>
  <cp:lastPrinted>2021-09-17T12:15:17Z</cp:lastPrinted>
  <dcterms:created xsi:type="dcterms:W3CDTF">2021-09-17T12:08:43Z</dcterms:created>
  <dcterms:modified xsi:type="dcterms:W3CDTF">2021-09-17T12:18:36Z</dcterms:modified>
</cp:coreProperties>
</file>